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8675" windowHeight="11280"/>
  </bookViews>
  <sheets>
    <sheet name="GT 1.5." sheetId="1" r:id="rId1"/>
  </sheets>
  <definedNames>
    <definedName name="_xlnm.Print_Area" localSheetId="0">'GT 1.5.'!$A$1:$L$67</definedName>
    <definedName name="_xlnm.Print_Titles" localSheetId="0">'GT 1.5.'!$5:$7</definedName>
  </definedNames>
  <calcPr calcId="145621"/>
</workbook>
</file>

<file path=xl/calcChain.xml><?xml version="1.0" encoding="utf-8"?>
<calcChain xmlns="http://schemas.openxmlformats.org/spreadsheetml/2006/main">
  <c r="L64" i="1" l="1"/>
  <c r="K64" i="1"/>
  <c r="I64" i="1"/>
  <c r="H64" i="1"/>
  <c r="G64" i="1"/>
  <c r="F64" i="1"/>
  <c r="E64" i="1"/>
  <c r="C64" i="1"/>
  <c r="B64" i="1"/>
  <c r="L60" i="1"/>
  <c r="K60" i="1"/>
  <c r="K54" i="1" s="1"/>
  <c r="I60" i="1"/>
  <c r="H60" i="1"/>
  <c r="G60" i="1"/>
  <c r="F60" i="1"/>
  <c r="F54" i="1" s="1"/>
  <c r="E60" i="1"/>
  <c r="C60" i="1"/>
  <c r="B60" i="1"/>
  <c r="L55" i="1"/>
  <c r="L54" i="1" s="1"/>
  <c r="K55" i="1"/>
  <c r="I55" i="1"/>
  <c r="H55" i="1"/>
  <c r="H54" i="1" s="1"/>
  <c r="G55" i="1"/>
  <c r="G54" i="1" s="1"/>
  <c r="F55" i="1"/>
  <c r="E55" i="1"/>
  <c r="C55" i="1"/>
  <c r="C54" i="1" s="1"/>
  <c r="B55" i="1"/>
  <c r="B54" i="1" s="1"/>
  <c r="I54" i="1"/>
  <c r="E54" i="1"/>
  <c r="L49" i="1"/>
  <c r="K49" i="1"/>
  <c r="I49" i="1"/>
  <c r="H49" i="1"/>
  <c r="G49" i="1"/>
  <c r="F49" i="1"/>
  <c r="E49" i="1"/>
  <c r="C49" i="1"/>
  <c r="B49" i="1"/>
  <c r="L45" i="1"/>
  <c r="K45" i="1"/>
  <c r="I45" i="1"/>
  <c r="H45" i="1"/>
  <c r="G45" i="1"/>
  <c r="F45" i="1"/>
  <c r="E45" i="1"/>
  <c r="C45" i="1"/>
  <c r="B45" i="1"/>
  <c r="L41" i="1"/>
  <c r="K41" i="1"/>
  <c r="I41" i="1"/>
  <c r="H41" i="1"/>
  <c r="G41" i="1"/>
  <c r="G36" i="1" s="1"/>
  <c r="F41" i="1"/>
  <c r="E41" i="1"/>
  <c r="C41" i="1"/>
  <c r="B41" i="1"/>
  <c r="L36" i="1"/>
  <c r="K36" i="1"/>
  <c r="I36" i="1"/>
  <c r="H36" i="1"/>
  <c r="F36" i="1"/>
  <c r="E36" i="1"/>
  <c r="C36" i="1"/>
  <c r="B36" i="1"/>
  <c r="L33" i="1"/>
  <c r="K33" i="1"/>
  <c r="I33" i="1"/>
  <c r="H33" i="1"/>
  <c r="G33" i="1"/>
  <c r="F33" i="1"/>
  <c r="E33" i="1"/>
  <c r="C33" i="1"/>
  <c r="B33" i="1"/>
  <c r="L28" i="1"/>
  <c r="K28" i="1"/>
  <c r="I28" i="1"/>
  <c r="H28" i="1"/>
  <c r="G28" i="1"/>
  <c r="F28" i="1"/>
  <c r="E28" i="1"/>
  <c r="C28" i="1"/>
  <c r="B28" i="1"/>
  <c r="L25" i="1"/>
  <c r="L22" i="1" s="1"/>
  <c r="K25" i="1"/>
  <c r="I25" i="1"/>
  <c r="H25" i="1"/>
  <c r="G25" i="1"/>
  <c r="G22" i="1" s="1"/>
  <c r="F25" i="1"/>
  <c r="E25" i="1"/>
  <c r="C25" i="1"/>
  <c r="B25" i="1"/>
  <c r="B22" i="1" s="1"/>
  <c r="L23" i="1"/>
  <c r="K23" i="1"/>
  <c r="I23" i="1"/>
  <c r="I22" i="1" s="1"/>
  <c r="H23" i="1"/>
  <c r="H22" i="1" s="1"/>
  <c r="G23" i="1"/>
  <c r="F23" i="1"/>
  <c r="E23" i="1"/>
  <c r="E22" i="1" s="1"/>
  <c r="C23" i="1"/>
  <c r="C22" i="1" s="1"/>
  <c r="B23" i="1"/>
  <c r="K22" i="1"/>
  <c r="F22" i="1"/>
  <c r="L15" i="1"/>
  <c r="K15" i="1"/>
  <c r="K9" i="1" s="1"/>
  <c r="I15" i="1"/>
  <c r="H15" i="1"/>
  <c r="G15" i="1"/>
  <c r="F15" i="1"/>
  <c r="F9" i="1" s="1"/>
  <c r="E15" i="1"/>
  <c r="C15" i="1"/>
  <c r="B15" i="1"/>
  <c r="L10" i="1"/>
  <c r="L9" i="1" s="1"/>
  <c r="K10" i="1"/>
  <c r="I10" i="1"/>
  <c r="H10" i="1"/>
  <c r="H9" i="1" s="1"/>
  <c r="H8" i="1" s="1"/>
  <c r="G10" i="1"/>
  <c r="G9" i="1" s="1"/>
  <c r="F10" i="1"/>
  <c r="E10" i="1"/>
  <c r="C10" i="1"/>
  <c r="C9" i="1" s="1"/>
  <c r="C8" i="1" s="1"/>
  <c r="B10" i="1"/>
  <c r="B9" i="1" s="1"/>
  <c r="I9" i="1"/>
  <c r="E9" i="1"/>
  <c r="E8" i="1" s="1"/>
  <c r="I8" i="1" l="1"/>
  <c r="B8" i="1"/>
  <c r="G8" i="1"/>
  <c r="L8" i="1"/>
  <c r="F8" i="1"/>
  <c r="K8" i="1"/>
</calcChain>
</file>

<file path=xl/sharedStrings.xml><?xml version="1.0" encoding="utf-8"?>
<sst xmlns="http://schemas.openxmlformats.org/spreadsheetml/2006/main" count="78" uniqueCount="75">
  <si>
    <t>Cuadro 1.5.  Gestión Total INA</t>
  </si>
  <si>
    <t>Servicios  ejecutados por el INA, según sector económico, sector y subsector productivo del servicio</t>
  </si>
  <si>
    <t>Año 2011</t>
  </si>
  <si>
    <t xml:space="preserve">Sector Económico                                               </t>
  </si>
  <si>
    <t>Programas</t>
  </si>
  <si>
    <t xml:space="preserve">Módulos Certificables </t>
  </si>
  <si>
    <t xml:space="preserve">Asistencias Técnicas </t>
  </si>
  <si>
    <t>Certificación de Competencias Laborales</t>
  </si>
  <si>
    <t>Sector Productivo</t>
  </si>
  <si>
    <t>Subsector Productivo</t>
  </si>
  <si>
    <t>Módulos</t>
  </si>
  <si>
    <r>
      <t>Matrículas</t>
    </r>
    <r>
      <rPr>
        <b/>
        <vertAlign val="superscript"/>
        <sz val="10"/>
        <rFont val="Arial"/>
        <family val="2"/>
      </rPr>
      <t xml:space="preserve"> (1) </t>
    </r>
  </si>
  <si>
    <t>Cursos</t>
  </si>
  <si>
    <t>Matrículas</t>
  </si>
  <si>
    <t>Servicios</t>
  </si>
  <si>
    <r>
      <t xml:space="preserve">Matrículas </t>
    </r>
    <r>
      <rPr>
        <b/>
        <vertAlign val="superscript"/>
        <sz val="10"/>
        <rFont val="Arial"/>
        <family val="2"/>
      </rPr>
      <t>(2)</t>
    </r>
  </si>
  <si>
    <t>Pruebas</t>
  </si>
  <si>
    <t>Total</t>
  </si>
  <si>
    <t>Agropecuario</t>
  </si>
  <si>
    <t>Agricultura</t>
  </si>
  <si>
    <t>Forestales</t>
  </si>
  <si>
    <t>Ganadería</t>
  </si>
  <si>
    <t>Gestión de la Producción Agropecuaria</t>
  </si>
  <si>
    <t>Náutico Pesquero</t>
  </si>
  <si>
    <t>Construcciones Navales</t>
  </si>
  <si>
    <t>Mecánica Naval</t>
  </si>
  <si>
    <t>Navegación</t>
  </si>
  <si>
    <t>Pesca Deportiva y Submarinismo</t>
  </si>
  <si>
    <t>Pesca y Acuicultura</t>
  </si>
  <si>
    <t>Submarinismo</t>
  </si>
  <si>
    <t>Industrial</t>
  </si>
  <si>
    <t>Industria Alimentaria</t>
  </si>
  <si>
    <t>Elaboración de Productos Alimenticios</t>
  </si>
  <si>
    <t>Procesos Artesanales</t>
  </si>
  <si>
    <t>Artesanía</t>
  </si>
  <si>
    <t>Salud y Bienestar</t>
  </si>
  <si>
    <t>Industria Gráfica</t>
  </si>
  <si>
    <t>Creación Multimedia</t>
  </si>
  <si>
    <t>Diseño Gráfico</t>
  </si>
  <si>
    <t>Impresión y Reproducciones</t>
  </si>
  <si>
    <t>Preprensa</t>
  </si>
  <si>
    <t>Textil</t>
  </si>
  <si>
    <t>Confección de Productos Textiles</t>
  </si>
  <si>
    <t>Mantenimiento y Reparación de Máquinas Textiles</t>
  </si>
  <si>
    <t>Tecnología de Materiales</t>
  </si>
  <si>
    <t>Construcción Civil</t>
  </si>
  <si>
    <t>Gestión Ambiental</t>
  </si>
  <si>
    <t>Industria del Mueble</t>
  </si>
  <si>
    <t>Continúa…</t>
  </si>
  <si>
    <t>Mecánica de  Vehículos</t>
  </si>
  <si>
    <t>Enderezado y Pintura</t>
  </si>
  <si>
    <t>Operación y Conducción</t>
  </si>
  <si>
    <t>Vehículos Automotores y Bicicletas</t>
  </si>
  <si>
    <t>Eléctrico</t>
  </si>
  <si>
    <t>Electricidad y Electrónica</t>
  </si>
  <si>
    <t>Refrigeración y Aire Acondicionado</t>
  </si>
  <si>
    <t>Telecomunicaciones y Telemática</t>
  </si>
  <si>
    <t>Metal Mecánica</t>
  </si>
  <si>
    <t>Construcciones Metálicas</t>
  </si>
  <si>
    <t>Industria del Plástico</t>
  </si>
  <si>
    <t>Mecánica de Precisión</t>
  </si>
  <si>
    <t>Moldeo y Fundición de Aleaciones Metálicas</t>
  </si>
  <si>
    <t>Comercio y Servicios</t>
  </si>
  <si>
    <t>Administración</t>
  </si>
  <si>
    <t>Idiomas</t>
  </si>
  <si>
    <t>Informática y Comunicación</t>
  </si>
  <si>
    <t>Producción y Salud Ocupacional</t>
  </si>
  <si>
    <t>Turismo</t>
  </si>
  <si>
    <t>Alojamiento</t>
  </si>
  <si>
    <t>Gastronomía</t>
  </si>
  <si>
    <t>Servicios Turísticos</t>
  </si>
  <si>
    <t>Unidad Didáctica Pedagógica</t>
  </si>
  <si>
    <t>Formación de Docentes</t>
  </si>
  <si>
    <t>(1): Se refiere a las matrículas de los módulos impartidos,  correspondientes a los programas finalizados durante el año 2011.</t>
  </si>
  <si>
    <t>(2):  Los servicios tecnológicos y pruebas de laboratorio no generan matrículas.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</si>
</sst>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[$€]* #,##0.00_);_([$€]* \(#,##0.00\);_([$€]* &quot;-&quot;??_);_(@_)"/>
    <numFmt numFmtId="165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9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2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1" applyFont="1" applyBorder="1" applyAlignment="1">
      <alignment horizontal="center"/>
    </xf>
    <xf numFmtId="0" fontId="2" fillId="0" borderId="0" xfId="1" applyFont="1" applyBorder="1"/>
    <xf numFmtId="4" fontId="3" fillId="0" borderId="0" xfId="1" applyNumberFormat="1" applyFont="1" applyBorder="1" applyAlignment="1">
      <alignment horizontal="center" vertical="center" wrapText="1"/>
    </xf>
    <xf numFmtId="3" fontId="3" fillId="0" borderId="0" xfId="1" applyNumberFormat="1" applyFont="1" applyBorder="1" applyAlignment="1">
      <alignment horizontal="center" vertical="center" wrapText="1"/>
    </xf>
    <xf numFmtId="3" fontId="2" fillId="0" borderId="0" xfId="1" applyNumberFormat="1" applyFont="1" applyBorder="1" applyAlignment="1">
      <alignment horizontal="center"/>
    </xf>
    <xf numFmtId="3" fontId="2" fillId="0" borderId="0" xfId="1" applyNumberFormat="1" applyFont="1" applyFill="1" applyBorder="1" applyAlignment="1">
      <alignment horizontal="center"/>
    </xf>
    <xf numFmtId="4" fontId="3" fillId="2" borderId="1" xfId="1" applyNumberFormat="1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 wrapText="1"/>
    </xf>
    <xf numFmtId="0" fontId="3" fillId="0" borderId="0" xfId="1" applyFont="1" applyBorder="1"/>
    <xf numFmtId="4" fontId="3" fillId="2" borderId="0" xfId="1" applyNumberFormat="1" applyFont="1" applyFill="1" applyBorder="1" applyAlignment="1">
      <alignment horizontal="left" vertical="center" wrapText="1" indent="1"/>
    </xf>
    <xf numFmtId="3" fontId="3" fillId="2" borderId="2" xfId="1" applyNumberFormat="1" applyFont="1" applyFill="1" applyBorder="1" applyAlignment="1">
      <alignment horizontal="center" vertical="center" wrapText="1"/>
    </xf>
    <xf numFmtId="3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left" vertical="center" wrapText="1" indent="3"/>
    </xf>
    <xf numFmtId="3" fontId="3" fillId="2" borderId="3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center" wrapText="1"/>
    </xf>
    <xf numFmtId="3" fontId="5" fillId="0" borderId="0" xfId="1" applyNumberFormat="1" applyFont="1" applyFill="1" applyBorder="1" applyAlignment="1">
      <alignment horizontal="right" wrapText="1" indent="1"/>
    </xf>
    <xf numFmtId="3" fontId="6" fillId="0" borderId="0" xfId="1" applyNumberFormat="1" applyFont="1" applyFill="1" applyBorder="1" applyAlignment="1">
      <alignment horizontal="right" wrapText="1" indent="1"/>
    </xf>
    <xf numFmtId="3" fontId="5" fillId="0" borderId="0" xfId="1" applyNumberFormat="1" applyFont="1" applyBorder="1" applyAlignment="1">
      <alignment horizontal="right" wrapText="1" indent="1"/>
    </xf>
    <xf numFmtId="3" fontId="5" fillId="0" borderId="0" xfId="1" applyNumberFormat="1" applyFont="1" applyFill="1" applyBorder="1" applyAlignment="1">
      <alignment horizontal="left" wrapText="1"/>
    </xf>
    <xf numFmtId="3" fontId="5" fillId="0" borderId="0" xfId="1" applyNumberFormat="1" applyFont="1" applyBorder="1" applyAlignment="1">
      <alignment horizontal="left" wrapText="1" indent="1"/>
    </xf>
    <xf numFmtId="3" fontId="2" fillId="0" borderId="0" xfId="1" applyNumberFormat="1" applyFont="1" applyBorder="1"/>
    <xf numFmtId="4" fontId="2" fillId="0" borderId="0" xfId="1" applyNumberFormat="1" applyFont="1" applyFill="1" applyBorder="1" applyAlignment="1">
      <alignment horizontal="left" wrapText="1" indent="2"/>
    </xf>
    <xf numFmtId="3" fontId="2" fillId="0" borderId="0" xfId="1" applyNumberFormat="1" applyFont="1" applyFill="1" applyBorder="1" applyAlignment="1">
      <alignment horizontal="right" wrapText="1" indent="1"/>
    </xf>
    <xf numFmtId="3" fontId="2" fillId="0" borderId="0" xfId="1" applyNumberFormat="1" applyFont="1" applyBorder="1" applyAlignment="1">
      <alignment horizontal="right" indent="1"/>
    </xf>
    <xf numFmtId="3" fontId="2" fillId="0" borderId="0" xfId="1" applyNumberFormat="1" applyFont="1" applyFill="1" applyBorder="1" applyAlignment="1">
      <alignment horizontal="right" indent="1"/>
    </xf>
    <xf numFmtId="3" fontId="5" fillId="0" borderId="0" xfId="1" applyNumberFormat="1" applyFont="1" applyFill="1" applyBorder="1" applyAlignment="1">
      <alignment horizontal="left" wrapText="1" indent="1"/>
    </xf>
    <xf numFmtId="3" fontId="2" fillId="0" borderId="0" xfId="1" applyNumberFormat="1" applyFont="1" applyBorder="1" applyAlignment="1">
      <alignment horizontal="right" wrapText="1" indent="1"/>
    </xf>
    <xf numFmtId="4" fontId="2" fillId="0" borderId="2" xfId="1" applyNumberFormat="1" applyFont="1" applyFill="1" applyBorder="1" applyAlignment="1">
      <alignment horizontal="left" wrapText="1" indent="2"/>
    </xf>
    <xf numFmtId="3" fontId="2" fillId="0" borderId="2" xfId="1" applyNumberFormat="1" applyFont="1" applyFill="1" applyBorder="1" applyAlignment="1">
      <alignment horizontal="right" wrapText="1" indent="1"/>
    </xf>
    <xf numFmtId="3" fontId="3" fillId="0" borderId="0" xfId="1" applyNumberFormat="1" applyFont="1" applyFill="1" applyBorder="1" applyAlignment="1">
      <alignment wrapText="1"/>
    </xf>
    <xf numFmtId="0" fontId="2" fillId="0" borderId="0" xfId="1" applyFont="1" applyFill="1" applyBorder="1" applyAlignment="1">
      <alignment horizontal="left" indent="2"/>
    </xf>
    <xf numFmtId="0" fontId="2" fillId="0" borderId="0" xfId="1" applyFont="1" applyFill="1" applyBorder="1"/>
    <xf numFmtId="4" fontId="5" fillId="0" borderId="0" xfId="1" applyNumberFormat="1" applyFont="1" applyFill="1" applyBorder="1" applyAlignment="1">
      <alignment horizontal="left" wrapText="1" indent="1"/>
    </xf>
    <xf numFmtId="3" fontId="2" fillId="0" borderId="2" xfId="1" applyNumberFormat="1" applyFont="1" applyBorder="1" applyAlignment="1">
      <alignment horizontal="right" wrapText="1" indent="1"/>
    </xf>
    <xf numFmtId="4" fontId="2" fillId="0" borderId="0" xfId="1" applyNumberFormat="1" applyFont="1" applyBorder="1" applyAlignment="1">
      <alignment horizontal="left" wrapText="1"/>
    </xf>
    <xf numFmtId="3" fontId="2" fillId="0" borderId="0" xfId="1" applyNumberFormat="1" applyFont="1" applyBorder="1" applyAlignment="1">
      <alignment horizontal="right" wrapText="1" indent="2"/>
    </xf>
    <xf numFmtId="3" fontId="2" fillId="0" borderId="0" xfId="1" applyNumberFormat="1" applyFont="1" applyBorder="1" applyAlignment="1">
      <alignment horizontal="right" wrapText="1"/>
    </xf>
    <xf numFmtId="3" fontId="2" fillId="0" borderId="0" xfId="1" applyNumberFormat="1" applyFont="1" applyFill="1" applyBorder="1" applyAlignment="1">
      <alignment horizontal="right" wrapText="1" indent="3"/>
    </xf>
    <xf numFmtId="3" fontId="2" fillId="0" borderId="0" xfId="1" applyNumberFormat="1" applyFont="1" applyFill="1" applyBorder="1" applyAlignment="1">
      <alignment horizontal="right" wrapText="1"/>
    </xf>
    <xf numFmtId="3" fontId="2" fillId="0" borderId="0" xfId="1" applyNumberFormat="1" applyFont="1" applyBorder="1" applyAlignment="1">
      <alignment horizontal="right" wrapText="1" indent="3"/>
    </xf>
    <xf numFmtId="4" fontId="7" fillId="0" borderId="0" xfId="1" applyNumberFormat="1" applyFont="1" applyBorder="1" applyAlignment="1">
      <alignment vertical="top"/>
    </xf>
    <xf numFmtId="4" fontId="2" fillId="0" borderId="0" xfId="1" applyNumberFormat="1" applyFont="1" applyBorder="1" applyAlignment="1">
      <alignment horizontal="left"/>
    </xf>
    <xf numFmtId="3" fontId="2" fillId="0" borderId="0" xfId="1" applyNumberFormat="1" applyFont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 wrapText="1" indent="2"/>
    </xf>
    <xf numFmtId="3" fontId="5" fillId="0" borderId="0" xfId="1" applyNumberFormat="1" applyFont="1" applyFill="1" applyBorder="1" applyAlignment="1">
      <alignment horizontal="right" wrapText="1"/>
    </xf>
    <xf numFmtId="3" fontId="5" fillId="0" borderId="0" xfId="1" applyNumberFormat="1" applyFont="1" applyFill="1" applyBorder="1" applyAlignment="1">
      <alignment horizontal="right" wrapText="1" indent="3"/>
    </xf>
    <xf numFmtId="0" fontId="2" fillId="0" borderId="0" xfId="1" applyFont="1" applyBorder="1" applyAlignment="1">
      <alignment horizontal="left" indent="1"/>
    </xf>
  </cellXfs>
  <cellStyles count="26">
    <cellStyle name="Euro" xfId="2"/>
    <cellStyle name="Millares 2" xfId="3"/>
    <cellStyle name="Millares 2 2" xfId="4"/>
    <cellStyle name="Millares 3" xfId="5"/>
    <cellStyle name="Normal" xfId="0" builtinId="0"/>
    <cellStyle name="Normal 2" xfId="6"/>
    <cellStyle name="Normal 2 2" xfId="7"/>
    <cellStyle name="Normal 3" xfId="8"/>
    <cellStyle name="Normal 3 2" xfId="9"/>
    <cellStyle name="Normal 3 3" xfId="10"/>
    <cellStyle name="Normal 3 4" xfId="11"/>
    <cellStyle name="Normal 4" xfId="12"/>
    <cellStyle name="Normal 4 2" xfId="13"/>
    <cellStyle name="Normal 4 2 2" xfId="14"/>
    <cellStyle name="Normal 4 2 3" xfId="15"/>
    <cellStyle name="Normal 4 3" xfId="16"/>
    <cellStyle name="Normal 4 4" xfId="17"/>
    <cellStyle name="Normal 4 5" xfId="18"/>
    <cellStyle name="Normal 4 6" xfId="19"/>
    <cellStyle name="Normal 4 7" xfId="20"/>
    <cellStyle name="Normal 4 8" xfId="21"/>
    <cellStyle name="Normal 5" xfId="22"/>
    <cellStyle name="Normal 5 2" xfId="23"/>
    <cellStyle name="Normal 6" xfId="24"/>
    <cellStyle name="Normal_AB 2 2" xfId="1"/>
    <cellStyle name="Porcentual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2"/>
  <sheetViews>
    <sheetView tabSelected="1" zoomScale="90" zoomScaleNormal="90" zoomScaleSheetLayoutView="90" workbookViewId="0">
      <selection activeCell="G23" sqref="G23"/>
    </sheetView>
  </sheetViews>
  <sheetFormatPr baseColWidth="10" defaultColWidth="9.140625" defaultRowHeight="12.75" x14ac:dyDescent="0.2"/>
  <cols>
    <col min="1" max="1" width="42.140625" style="2" customWidth="1"/>
    <col min="2" max="3" width="12.7109375" style="5" customWidth="1"/>
    <col min="4" max="4" width="1.42578125" style="5" customWidth="1"/>
    <col min="5" max="6" width="12.7109375" style="5" customWidth="1"/>
    <col min="7" max="7" width="1.5703125" style="5" customWidth="1"/>
    <col min="8" max="8" width="12.7109375" style="5" customWidth="1"/>
    <col min="9" max="9" width="13.28515625" style="6" customWidth="1"/>
    <col min="10" max="10" width="1.7109375" style="6" customWidth="1"/>
    <col min="11" max="12" width="12.7109375" style="5" customWidth="1"/>
    <col min="13" max="16384" width="9.140625" style="2"/>
  </cols>
  <sheetData>
    <row r="1" spans="1:16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6" x14ac:dyDescent="0.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6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3" customHeight="1" x14ac:dyDescent="0.2">
      <c r="A4" s="3"/>
      <c r="B4" s="4"/>
      <c r="C4" s="4"/>
      <c r="D4" s="4"/>
      <c r="E4" s="4"/>
      <c r="F4" s="4"/>
      <c r="G4" s="4"/>
      <c r="K4" s="4"/>
      <c r="L4" s="4"/>
    </row>
    <row r="5" spans="1:16" s="11" customFormat="1" ht="18.75" customHeight="1" x14ac:dyDescent="0.2">
      <c r="A5" s="7" t="s">
        <v>3</v>
      </c>
      <c r="B5" s="8" t="s">
        <v>4</v>
      </c>
      <c r="C5" s="8"/>
      <c r="D5" s="9"/>
      <c r="E5" s="8" t="s">
        <v>5</v>
      </c>
      <c r="F5" s="8"/>
      <c r="G5" s="10"/>
      <c r="H5" s="8" t="s">
        <v>6</v>
      </c>
      <c r="I5" s="8"/>
      <c r="J5" s="10"/>
      <c r="K5" s="8" t="s">
        <v>7</v>
      </c>
      <c r="L5" s="8"/>
    </row>
    <row r="6" spans="1:16" s="11" customFormat="1" ht="18.75" customHeight="1" x14ac:dyDescent="0.2">
      <c r="A6" s="12" t="s">
        <v>8</v>
      </c>
      <c r="B6" s="13"/>
      <c r="C6" s="13"/>
      <c r="D6" s="14"/>
      <c r="E6" s="13"/>
      <c r="F6" s="13"/>
      <c r="G6" s="15"/>
      <c r="H6" s="13"/>
      <c r="I6" s="13"/>
      <c r="J6" s="15"/>
      <c r="K6" s="13"/>
      <c r="L6" s="13"/>
    </row>
    <row r="7" spans="1:16" s="11" customFormat="1" ht="18.75" customHeight="1" x14ac:dyDescent="0.2">
      <c r="A7" s="16" t="s">
        <v>9</v>
      </c>
      <c r="B7" s="17" t="s">
        <v>10</v>
      </c>
      <c r="C7" s="17" t="s">
        <v>11</v>
      </c>
      <c r="D7" s="18"/>
      <c r="E7" s="17" t="s">
        <v>12</v>
      </c>
      <c r="F7" s="17" t="s">
        <v>13</v>
      </c>
      <c r="G7" s="18"/>
      <c r="H7" s="17" t="s">
        <v>14</v>
      </c>
      <c r="I7" s="17" t="s">
        <v>15</v>
      </c>
      <c r="J7" s="18"/>
      <c r="K7" s="17" t="s">
        <v>16</v>
      </c>
      <c r="L7" s="17" t="s">
        <v>13</v>
      </c>
    </row>
    <row r="8" spans="1:16" ht="15" customHeight="1" x14ac:dyDescent="0.2">
      <c r="A8" s="19" t="s">
        <v>17</v>
      </c>
      <c r="B8" s="20">
        <f>+B9+B22+B54</f>
        <v>9858</v>
      </c>
      <c r="C8" s="20">
        <f>+C9+C22+C54</f>
        <v>147916</v>
      </c>
      <c r="D8" s="20"/>
      <c r="E8" s="21">
        <f>SUM(E9,E22,E54)</f>
        <v>7024</v>
      </c>
      <c r="F8" s="21">
        <f>SUM(F9,F22,F54)</f>
        <v>128984</v>
      </c>
      <c r="G8" s="20">
        <f>SUM(G9,G22,G54)</f>
        <v>0</v>
      </c>
      <c r="H8" s="20">
        <f>SUM(H9,H22,H54)</f>
        <v>2497</v>
      </c>
      <c r="I8" s="20">
        <f>SUM(I9,I22,I54)</f>
        <v>15648</v>
      </c>
      <c r="J8" s="22"/>
      <c r="K8" s="21">
        <f>SUM(K9,K22,K54)</f>
        <v>750</v>
      </c>
      <c r="L8" s="21">
        <f>SUM(L9,L22,L54)</f>
        <v>11317</v>
      </c>
    </row>
    <row r="9" spans="1:16" ht="15" customHeight="1" x14ac:dyDescent="0.2">
      <c r="A9" s="23" t="s">
        <v>18</v>
      </c>
      <c r="B9" s="20">
        <f>+B10+B15</f>
        <v>870</v>
      </c>
      <c r="C9" s="20">
        <f>+C10+C15</f>
        <v>12319</v>
      </c>
      <c r="D9" s="20"/>
      <c r="E9" s="20">
        <f t="shared" ref="E9:L9" si="0">+E10+E15</f>
        <v>664</v>
      </c>
      <c r="F9" s="20">
        <f t="shared" si="0"/>
        <v>9559</v>
      </c>
      <c r="G9" s="20">
        <f t="shared" si="0"/>
        <v>0</v>
      </c>
      <c r="H9" s="20">
        <f t="shared" si="0"/>
        <v>631</v>
      </c>
      <c r="I9" s="20">
        <f t="shared" si="0"/>
        <v>4289</v>
      </c>
      <c r="J9" s="20"/>
      <c r="K9" s="20">
        <f t="shared" si="0"/>
        <v>9</v>
      </c>
      <c r="L9" s="20">
        <f t="shared" si="0"/>
        <v>353</v>
      </c>
    </row>
    <row r="10" spans="1:16" ht="15" customHeight="1" x14ac:dyDescent="0.2">
      <c r="A10" s="24" t="s">
        <v>18</v>
      </c>
      <c r="B10" s="20">
        <f>SUM(B11:B14)</f>
        <v>596</v>
      </c>
      <c r="C10" s="20">
        <f>SUM(C11:C14)</f>
        <v>8901</v>
      </c>
      <c r="D10" s="20"/>
      <c r="E10" s="20">
        <f t="shared" ref="E10:L10" si="1">SUM(E11:E14)</f>
        <v>572</v>
      </c>
      <c r="F10" s="20">
        <f t="shared" si="1"/>
        <v>8519</v>
      </c>
      <c r="G10" s="20">
        <f t="shared" si="1"/>
        <v>0</v>
      </c>
      <c r="H10" s="20">
        <f t="shared" si="1"/>
        <v>614</v>
      </c>
      <c r="I10" s="20">
        <f t="shared" si="1"/>
        <v>4075</v>
      </c>
      <c r="J10" s="20"/>
      <c r="K10" s="20">
        <f t="shared" si="1"/>
        <v>0</v>
      </c>
      <c r="L10" s="20">
        <f t="shared" si="1"/>
        <v>0</v>
      </c>
      <c r="M10" s="25"/>
      <c r="N10" s="20"/>
      <c r="O10" s="20"/>
      <c r="P10" s="20"/>
    </row>
    <row r="11" spans="1:16" ht="15" customHeight="1" x14ac:dyDescent="0.2">
      <c r="A11" s="26" t="s">
        <v>19</v>
      </c>
      <c r="B11" s="27">
        <v>198</v>
      </c>
      <c r="C11" s="27">
        <v>2742</v>
      </c>
      <c r="D11" s="27"/>
      <c r="E11" s="27">
        <v>350</v>
      </c>
      <c r="F11" s="27">
        <v>5078</v>
      </c>
      <c r="G11" s="27"/>
      <c r="H11" s="27">
        <v>81</v>
      </c>
      <c r="I11" s="27">
        <v>503</v>
      </c>
      <c r="J11" s="27"/>
      <c r="K11" s="28">
        <v>0</v>
      </c>
      <c r="L11" s="28">
        <v>0</v>
      </c>
      <c r="N11" s="20"/>
      <c r="O11" s="20"/>
      <c r="P11" s="20"/>
    </row>
    <row r="12" spans="1:16" ht="15" customHeight="1" x14ac:dyDescent="0.2">
      <c r="A12" s="26" t="s">
        <v>20</v>
      </c>
      <c r="B12" s="27">
        <v>33</v>
      </c>
      <c r="C12" s="27">
        <v>469</v>
      </c>
      <c r="D12" s="27"/>
      <c r="E12" s="27">
        <v>17</v>
      </c>
      <c r="F12" s="27">
        <v>259</v>
      </c>
      <c r="G12" s="27"/>
      <c r="H12" s="27">
        <v>32</v>
      </c>
      <c r="I12" s="27">
        <v>115</v>
      </c>
      <c r="J12" s="27"/>
      <c r="K12" s="28">
        <v>0</v>
      </c>
      <c r="L12" s="28">
        <v>0</v>
      </c>
      <c r="N12" s="20"/>
      <c r="O12" s="20"/>
      <c r="P12" s="20"/>
    </row>
    <row r="13" spans="1:16" ht="15" customHeight="1" x14ac:dyDescent="0.2">
      <c r="A13" s="26" t="s">
        <v>21</v>
      </c>
      <c r="B13" s="27">
        <v>87</v>
      </c>
      <c r="C13" s="27">
        <v>1241</v>
      </c>
      <c r="D13" s="27"/>
      <c r="E13" s="27">
        <v>80</v>
      </c>
      <c r="F13" s="27">
        <v>1072</v>
      </c>
      <c r="G13" s="27"/>
      <c r="H13" s="27">
        <v>44</v>
      </c>
      <c r="I13" s="27">
        <v>304</v>
      </c>
      <c r="J13" s="27"/>
      <c r="K13" s="28">
        <v>0</v>
      </c>
      <c r="L13" s="28">
        <v>0</v>
      </c>
    </row>
    <row r="14" spans="1:16" ht="15" customHeight="1" x14ac:dyDescent="0.2">
      <c r="A14" s="26" t="s">
        <v>22</v>
      </c>
      <c r="B14" s="27">
        <v>278</v>
      </c>
      <c r="C14" s="27">
        <v>4449</v>
      </c>
      <c r="D14" s="27"/>
      <c r="E14" s="29">
        <v>125</v>
      </c>
      <c r="F14" s="29">
        <v>2110</v>
      </c>
      <c r="G14" s="29"/>
      <c r="H14" s="27">
        <v>457</v>
      </c>
      <c r="I14" s="27">
        <v>3153</v>
      </c>
      <c r="J14" s="27"/>
      <c r="K14" s="28">
        <v>0</v>
      </c>
      <c r="L14" s="28">
        <v>0</v>
      </c>
    </row>
    <row r="15" spans="1:16" ht="15" customHeight="1" x14ac:dyDescent="0.2">
      <c r="A15" s="30" t="s">
        <v>23</v>
      </c>
      <c r="B15" s="20">
        <f>SUM(B16:B21)</f>
        <v>274</v>
      </c>
      <c r="C15" s="20">
        <f>SUM(C16:C21)</f>
        <v>3418</v>
      </c>
      <c r="D15" s="20"/>
      <c r="E15" s="20">
        <f>SUM(E16:E21)</f>
        <v>92</v>
      </c>
      <c r="F15" s="20">
        <f>SUM(F16:F21)</f>
        <v>1040</v>
      </c>
      <c r="G15" s="20">
        <f>SUM(G16:G21)</f>
        <v>0</v>
      </c>
      <c r="H15" s="20">
        <f>SUM(H16:H21)</f>
        <v>17</v>
      </c>
      <c r="I15" s="20">
        <f>SUM(I16:I21)</f>
        <v>214</v>
      </c>
      <c r="J15" s="20"/>
      <c r="K15" s="20">
        <f>SUM(K16:K21)</f>
        <v>9</v>
      </c>
      <c r="L15" s="20">
        <f>SUM(L16:L21)</f>
        <v>353</v>
      </c>
    </row>
    <row r="16" spans="1:16" ht="15" customHeight="1" x14ac:dyDescent="0.2">
      <c r="A16" s="26" t="s">
        <v>24</v>
      </c>
      <c r="B16" s="27">
        <v>6</v>
      </c>
      <c r="C16" s="27">
        <v>62</v>
      </c>
      <c r="D16" s="27"/>
      <c r="E16" s="27">
        <v>15</v>
      </c>
      <c r="F16" s="27">
        <v>160</v>
      </c>
      <c r="G16" s="27"/>
      <c r="H16" s="27">
        <v>1</v>
      </c>
      <c r="I16" s="27">
        <v>5</v>
      </c>
      <c r="J16" s="27"/>
      <c r="K16" s="31">
        <v>0</v>
      </c>
      <c r="L16" s="31">
        <v>0</v>
      </c>
    </row>
    <row r="17" spans="1:12" ht="15" customHeight="1" x14ac:dyDescent="0.2">
      <c r="A17" s="26" t="s">
        <v>25</v>
      </c>
      <c r="B17" s="27">
        <v>6</v>
      </c>
      <c r="C17" s="27">
        <v>61</v>
      </c>
      <c r="D17" s="27"/>
      <c r="E17" s="27">
        <v>16</v>
      </c>
      <c r="F17" s="27">
        <v>188</v>
      </c>
      <c r="G17" s="27"/>
      <c r="H17" s="27">
        <v>5</v>
      </c>
      <c r="I17" s="27">
        <v>64</v>
      </c>
      <c r="J17" s="27"/>
      <c r="K17" s="31">
        <v>1</v>
      </c>
      <c r="L17" s="31">
        <v>2</v>
      </c>
    </row>
    <row r="18" spans="1:12" ht="15" customHeight="1" x14ac:dyDescent="0.2">
      <c r="A18" s="26" t="s">
        <v>26</v>
      </c>
      <c r="B18" s="27">
        <v>252</v>
      </c>
      <c r="C18" s="27">
        <v>3181</v>
      </c>
      <c r="D18" s="27"/>
      <c r="E18" s="27">
        <v>33</v>
      </c>
      <c r="F18" s="27">
        <v>391</v>
      </c>
      <c r="G18" s="27"/>
      <c r="H18" s="27">
        <v>10</v>
      </c>
      <c r="I18" s="27">
        <v>139</v>
      </c>
      <c r="J18" s="27"/>
      <c r="K18" s="31">
        <v>8</v>
      </c>
      <c r="L18" s="31">
        <v>351</v>
      </c>
    </row>
    <row r="19" spans="1:12" ht="15" customHeight="1" x14ac:dyDescent="0.2">
      <c r="A19" s="26" t="s">
        <v>27</v>
      </c>
      <c r="B19" s="27">
        <v>3</v>
      </c>
      <c r="C19" s="27">
        <v>29</v>
      </c>
      <c r="D19" s="27"/>
      <c r="E19" s="27">
        <v>0</v>
      </c>
      <c r="F19" s="27">
        <v>0</v>
      </c>
      <c r="G19" s="27"/>
      <c r="H19" s="27">
        <v>0</v>
      </c>
      <c r="I19" s="27">
        <v>0</v>
      </c>
      <c r="J19" s="27"/>
      <c r="K19" s="31">
        <v>0</v>
      </c>
      <c r="L19" s="31">
        <v>0</v>
      </c>
    </row>
    <row r="20" spans="1:12" ht="15" customHeight="1" x14ac:dyDescent="0.2">
      <c r="A20" s="26" t="s">
        <v>28</v>
      </c>
      <c r="B20" s="27">
        <v>5</v>
      </c>
      <c r="C20" s="27">
        <v>59</v>
      </c>
      <c r="D20" s="27"/>
      <c r="E20" s="27">
        <v>13</v>
      </c>
      <c r="F20" s="27">
        <v>165</v>
      </c>
      <c r="G20" s="27"/>
      <c r="H20" s="27">
        <v>0</v>
      </c>
      <c r="I20" s="27">
        <v>0</v>
      </c>
      <c r="J20" s="27"/>
      <c r="K20" s="31">
        <v>0</v>
      </c>
      <c r="L20" s="31">
        <v>0</v>
      </c>
    </row>
    <row r="21" spans="1:12" ht="15" customHeight="1" x14ac:dyDescent="0.2">
      <c r="A21" s="26" t="s">
        <v>29</v>
      </c>
      <c r="B21" s="27">
        <v>2</v>
      </c>
      <c r="C21" s="27">
        <v>26</v>
      </c>
      <c r="D21" s="27"/>
      <c r="E21" s="27">
        <v>15</v>
      </c>
      <c r="F21" s="27">
        <v>136</v>
      </c>
      <c r="G21" s="27"/>
      <c r="H21" s="27">
        <v>1</v>
      </c>
      <c r="I21" s="27">
        <v>6</v>
      </c>
      <c r="J21" s="27"/>
      <c r="K21" s="31">
        <v>0</v>
      </c>
      <c r="L21" s="31">
        <v>0</v>
      </c>
    </row>
    <row r="22" spans="1:12" ht="15" customHeight="1" x14ac:dyDescent="0.2">
      <c r="A22" s="23" t="s">
        <v>30</v>
      </c>
      <c r="B22" s="20">
        <f>+B23+B25+B28+B33+B36+B41+B45+B49</f>
        <v>2540</v>
      </c>
      <c r="C22" s="20">
        <f>+C23+C25+C28+C33+C36+C41+C45+C49</f>
        <v>32452</v>
      </c>
      <c r="D22" s="20"/>
      <c r="E22" s="20">
        <f>SUM(E23,E25,E28,E33,E36,E41,E45,E49)</f>
        <v>3763</v>
      </c>
      <c r="F22" s="20">
        <f>SUM(F23,F25,F28,F33,F36,F41,F45,F49)</f>
        <v>73981</v>
      </c>
      <c r="G22" s="20">
        <f>SUM(G23,G25,G28,G33,G36,G41,G45,G49)</f>
        <v>0</v>
      </c>
      <c r="H22" s="20">
        <f>SUM(H23,H25,H28,H33,H36,H41,H45,H49)</f>
        <v>1170</v>
      </c>
      <c r="I22" s="20">
        <f>SUM(I23,I25,I28,I33,I36,I41,I45,I49)</f>
        <v>5495</v>
      </c>
      <c r="J22" s="20"/>
      <c r="K22" s="20">
        <f>SUM(K23,K25,K28,K33,K36,K41,K45,K49)</f>
        <v>355</v>
      </c>
      <c r="L22" s="20">
        <f>SUM(L23,L25,L28,L33,L36,L41,L45,L49)</f>
        <v>3785</v>
      </c>
    </row>
    <row r="23" spans="1:12" ht="15" customHeight="1" x14ac:dyDescent="0.2">
      <c r="A23" s="30" t="s">
        <v>31</v>
      </c>
      <c r="B23" s="20">
        <f t="shared" ref="B23:L23" si="2">SUM(B24)</f>
        <v>644</v>
      </c>
      <c r="C23" s="20">
        <f t="shared" si="2"/>
        <v>9338</v>
      </c>
      <c r="D23" s="20"/>
      <c r="E23" s="20">
        <f t="shared" si="2"/>
        <v>2464</v>
      </c>
      <c r="F23" s="20">
        <f t="shared" si="2"/>
        <v>57095</v>
      </c>
      <c r="G23" s="20">
        <f t="shared" si="2"/>
        <v>0</v>
      </c>
      <c r="H23" s="20">
        <f t="shared" si="2"/>
        <v>253</v>
      </c>
      <c r="I23" s="20">
        <f t="shared" si="2"/>
        <v>2332</v>
      </c>
      <c r="J23" s="20"/>
      <c r="K23" s="20">
        <f t="shared" si="2"/>
        <v>24</v>
      </c>
      <c r="L23" s="20">
        <f t="shared" si="2"/>
        <v>212</v>
      </c>
    </row>
    <row r="24" spans="1:12" ht="15" customHeight="1" x14ac:dyDescent="0.2">
      <c r="A24" s="26" t="s">
        <v>32</v>
      </c>
      <c r="B24" s="27">
        <v>644</v>
      </c>
      <c r="C24" s="27">
        <v>9338</v>
      </c>
      <c r="D24" s="27"/>
      <c r="E24" s="27">
        <v>2464</v>
      </c>
      <c r="F24" s="27">
        <v>57095</v>
      </c>
      <c r="G24" s="27"/>
      <c r="H24" s="27">
        <v>253</v>
      </c>
      <c r="I24" s="27">
        <v>2332</v>
      </c>
      <c r="J24" s="27"/>
      <c r="K24" s="27">
        <v>24</v>
      </c>
      <c r="L24" s="27">
        <v>212</v>
      </c>
    </row>
    <row r="25" spans="1:12" ht="15" customHeight="1" x14ac:dyDescent="0.2">
      <c r="A25" s="30" t="s">
        <v>33</v>
      </c>
      <c r="B25" s="20">
        <f>SUM(B26:B27)</f>
        <v>489</v>
      </c>
      <c r="C25" s="20">
        <f>SUM(C26:C27)</f>
        <v>6193</v>
      </c>
      <c r="D25" s="20"/>
      <c r="E25" s="20">
        <f t="shared" ref="E25:L25" si="3">SUM(E26:E27)</f>
        <v>84</v>
      </c>
      <c r="F25" s="20">
        <f t="shared" si="3"/>
        <v>1129</v>
      </c>
      <c r="G25" s="20">
        <f t="shared" si="3"/>
        <v>0</v>
      </c>
      <c r="H25" s="20">
        <f t="shared" si="3"/>
        <v>22</v>
      </c>
      <c r="I25" s="20">
        <f t="shared" si="3"/>
        <v>59</v>
      </c>
      <c r="J25" s="22"/>
      <c r="K25" s="20">
        <f t="shared" si="3"/>
        <v>14</v>
      </c>
      <c r="L25" s="20">
        <f t="shared" si="3"/>
        <v>63</v>
      </c>
    </row>
    <row r="26" spans="1:12" ht="15" customHeight="1" x14ac:dyDescent="0.2">
      <c r="A26" s="26" t="s">
        <v>34</v>
      </c>
      <c r="B26" s="27">
        <v>241</v>
      </c>
      <c r="C26" s="27">
        <v>2997</v>
      </c>
      <c r="D26" s="27"/>
      <c r="E26" s="27">
        <v>31</v>
      </c>
      <c r="F26" s="27">
        <v>405</v>
      </c>
      <c r="G26" s="27"/>
      <c r="H26" s="27">
        <v>21</v>
      </c>
      <c r="I26" s="27">
        <v>59</v>
      </c>
      <c r="J26" s="27"/>
      <c r="K26" s="27">
        <v>3</v>
      </c>
      <c r="L26" s="27">
        <v>11</v>
      </c>
    </row>
    <row r="27" spans="1:12" ht="15" customHeight="1" x14ac:dyDescent="0.2">
      <c r="A27" s="26" t="s">
        <v>35</v>
      </c>
      <c r="B27" s="27">
        <v>248</v>
      </c>
      <c r="C27" s="27">
        <v>3196</v>
      </c>
      <c r="D27" s="27"/>
      <c r="E27" s="27">
        <v>53</v>
      </c>
      <c r="F27" s="27">
        <v>724</v>
      </c>
      <c r="G27" s="27"/>
      <c r="H27" s="27">
        <v>1</v>
      </c>
      <c r="I27" s="27">
        <v>0</v>
      </c>
      <c r="J27" s="27"/>
      <c r="K27" s="27">
        <v>11</v>
      </c>
      <c r="L27" s="27">
        <v>52</v>
      </c>
    </row>
    <row r="28" spans="1:12" ht="15" customHeight="1" x14ac:dyDescent="0.2">
      <c r="A28" s="30" t="s">
        <v>36</v>
      </c>
      <c r="B28" s="20">
        <f>SUM(B29:B32)</f>
        <v>218</v>
      </c>
      <c r="C28" s="20">
        <f>SUM(C29:C32)</f>
        <v>2204</v>
      </c>
      <c r="D28" s="20"/>
      <c r="E28" s="20">
        <f t="shared" ref="E28:L28" si="4">SUM(E29:E32)</f>
        <v>121</v>
      </c>
      <c r="F28" s="20">
        <f t="shared" si="4"/>
        <v>1531</v>
      </c>
      <c r="G28" s="20">
        <f t="shared" si="4"/>
        <v>0</v>
      </c>
      <c r="H28" s="20">
        <f t="shared" si="4"/>
        <v>34</v>
      </c>
      <c r="I28" s="20">
        <f t="shared" si="4"/>
        <v>100</v>
      </c>
      <c r="J28" s="20"/>
      <c r="K28" s="20">
        <f t="shared" si="4"/>
        <v>14</v>
      </c>
      <c r="L28" s="20">
        <f t="shared" si="4"/>
        <v>96</v>
      </c>
    </row>
    <row r="29" spans="1:12" ht="15" customHeight="1" x14ac:dyDescent="0.2">
      <c r="A29" s="26" t="s">
        <v>37</v>
      </c>
      <c r="B29" s="27">
        <v>46</v>
      </c>
      <c r="C29" s="27">
        <v>529</v>
      </c>
      <c r="D29" s="27"/>
      <c r="E29" s="27">
        <v>8</v>
      </c>
      <c r="F29" s="27">
        <v>132</v>
      </c>
      <c r="G29" s="27"/>
      <c r="H29" s="27">
        <v>0</v>
      </c>
      <c r="I29" s="27">
        <v>0</v>
      </c>
      <c r="J29" s="27"/>
      <c r="K29" s="27">
        <v>0</v>
      </c>
      <c r="L29" s="27">
        <v>0</v>
      </c>
    </row>
    <row r="30" spans="1:12" ht="15" customHeight="1" x14ac:dyDescent="0.2">
      <c r="A30" s="26" t="s">
        <v>38</v>
      </c>
      <c r="B30" s="27">
        <v>73</v>
      </c>
      <c r="C30" s="27">
        <v>715</v>
      </c>
      <c r="D30" s="27"/>
      <c r="E30" s="27">
        <v>63</v>
      </c>
      <c r="F30" s="27">
        <v>873</v>
      </c>
      <c r="G30" s="27"/>
      <c r="H30" s="27">
        <v>20</v>
      </c>
      <c r="I30" s="27">
        <v>39</v>
      </c>
      <c r="J30" s="27"/>
      <c r="K30" s="27">
        <v>4</v>
      </c>
      <c r="L30" s="27">
        <v>24</v>
      </c>
    </row>
    <row r="31" spans="1:12" ht="15" customHeight="1" x14ac:dyDescent="0.2">
      <c r="A31" s="26" t="s">
        <v>39</v>
      </c>
      <c r="B31" s="27">
        <v>80</v>
      </c>
      <c r="C31" s="27">
        <v>762</v>
      </c>
      <c r="D31" s="27"/>
      <c r="E31" s="27">
        <v>47</v>
      </c>
      <c r="F31" s="27">
        <v>490</v>
      </c>
      <c r="G31" s="27"/>
      <c r="H31" s="27">
        <v>14</v>
      </c>
      <c r="I31" s="27">
        <v>61</v>
      </c>
      <c r="J31" s="27"/>
      <c r="K31" s="27">
        <v>10</v>
      </c>
      <c r="L31" s="27">
        <v>72</v>
      </c>
    </row>
    <row r="32" spans="1:12" ht="15" customHeight="1" x14ac:dyDescent="0.2">
      <c r="A32" s="26" t="s">
        <v>40</v>
      </c>
      <c r="B32" s="27">
        <v>19</v>
      </c>
      <c r="C32" s="27">
        <v>198</v>
      </c>
      <c r="D32" s="27"/>
      <c r="E32" s="27">
        <v>3</v>
      </c>
      <c r="F32" s="27">
        <v>36</v>
      </c>
      <c r="G32" s="27"/>
      <c r="H32" s="27">
        <v>0</v>
      </c>
      <c r="I32" s="27">
        <v>0</v>
      </c>
      <c r="J32" s="27"/>
      <c r="K32" s="27">
        <v>0</v>
      </c>
      <c r="L32" s="27">
        <v>0</v>
      </c>
    </row>
    <row r="33" spans="1:12" ht="15" customHeight="1" x14ac:dyDescent="0.2">
      <c r="A33" s="30" t="s">
        <v>41</v>
      </c>
      <c r="B33" s="20">
        <f>SUM(B34:B35)</f>
        <v>322</v>
      </c>
      <c r="C33" s="20">
        <f>SUM(C34:C35)</f>
        <v>4243</v>
      </c>
      <c r="D33" s="20"/>
      <c r="E33" s="20">
        <f t="shared" ref="E33:L33" si="5">SUM(E34:E35)</f>
        <v>87</v>
      </c>
      <c r="F33" s="20">
        <f t="shared" si="5"/>
        <v>1130</v>
      </c>
      <c r="G33" s="20">
        <f t="shared" si="5"/>
        <v>0</v>
      </c>
      <c r="H33" s="20">
        <f t="shared" si="5"/>
        <v>192</v>
      </c>
      <c r="I33" s="20">
        <f t="shared" si="5"/>
        <v>686</v>
      </c>
      <c r="J33" s="20"/>
      <c r="K33" s="20">
        <f t="shared" si="5"/>
        <v>90</v>
      </c>
      <c r="L33" s="20">
        <f t="shared" si="5"/>
        <v>1889</v>
      </c>
    </row>
    <row r="34" spans="1:12" ht="15" customHeight="1" x14ac:dyDescent="0.2">
      <c r="A34" s="26" t="s">
        <v>42</v>
      </c>
      <c r="B34" s="27">
        <v>290</v>
      </c>
      <c r="C34" s="27">
        <v>3789</v>
      </c>
      <c r="D34" s="27"/>
      <c r="E34" s="27">
        <v>85</v>
      </c>
      <c r="F34" s="27">
        <v>1106</v>
      </c>
      <c r="G34" s="27"/>
      <c r="H34" s="27">
        <v>153</v>
      </c>
      <c r="I34" s="27">
        <v>572</v>
      </c>
      <c r="J34" s="27"/>
      <c r="K34" s="27">
        <v>79</v>
      </c>
      <c r="L34" s="27">
        <v>1877</v>
      </c>
    </row>
    <row r="35" spans="1:12" ht="28.5" customHeight="1" x14ac:dyDescent="0.2">
      <c r="A35" s="26" t="s">
        <v>43</v>
      </c>
      <c r="B35" s="27">
        <v>32</v>
      </c>
      <c r="C35" s="27">
        <v>454</v>
      </c>
      <c r="D35" s="27"/>
      <c r="E35" s="27">
        <v>2</v>
      </c>
      <c r="F35" s="27">
        <v>24</v>
      </c>
      <c r="G35" s="27"/>
      <c r="H35" s="27">
        <v>39</v>
      </c>
      <c r="I35" s="27">
        <v>114</v>
      </c>
      <c r="J35" s="27"/>
      <c r="K35" s="27">
        <v>11</v>
      </c>
      <c r="L35" s="27">
        <v>12</v>
      </c>
    </row>
    <row r="36" spans="1:12" ht="15" customHeight="1" x14ac:dyDescent="0.2">
      <c r="A36" s="30" t="s">
        <v>44</v>
      </c>
      <c r="B36" s="20">
        <f>SUM(B37:B39)</f>
        <v>267</v>
      </c>
      <c r="C36" s="20">
        <f>SUM(C37:C39)</f>
        <v>3304</v>
      </c>
      <c r="D36" s="20"/>
      <c r="E36" s="20">
        <f>SUM(E37:E39)</f>
        <v>214</v>
      </c>
      <c r="F36" s="20">
        <f>SUM(F37:F39)</f>
        <v>3035</v>
      </c>
      <c r="G36" s="20">
        <f>SUM(G39:G50)</f>
        <v>0</v>
      </c>
      <c r="H36" s="20">
        <f>SUM(H37:H39)</f>
        <v>58</v>
      </c>
      <c r="I36" s="20">
        <f>SUM(I37:I39)</f>
        <v>442</v>
      </c>
      <c r="J36" s="20"/>
      <c r="K36" s="20">
        <f>SUM(K37:K39)</f>
        <v>17</v>
      </c>
      <c r="L36" s="20">
        <f>SUM(L37:L39)</f>
        <v>219</v>
      </c>
    </row>
    <row r="37" spans="1:12" ht="15" customHeight="1" x14ac:dyDescent="0.2">
      <c r="A37" s="26" t="s">
        <v>45</v>
      </c>
      <c r="B37" s="27">
        <v>143</v>
      </c>
      <c r="C37" s="27">
        <v>1776</v>
      </c>
      <c r="D37" s="20"/>
      <c r="E37" s="27">
        <v>85</v>
      </c>
      <c r="F37" s="27">
        <v>1042</v>
      </c>
      <c r="G37" s="20"/>
      <c r="H37" s="27">
        <v>14</v>
      </c>
      <c r="I37" s="27">
        <v>105</v>
      </c>
      <c r="J37" s="20"/>
      <c r="K37" s="27">
        <v>12</v>
      </c>
      <c r="L37" s="27">
        <v>192</v>
      </c>
    </row>
    <row r="38" spans="1:12" ht="15" customHeight="1" x14ac:dyDescent="0.2">
      <c r="A38" s="26" t="s">
        <v>46</v>
      </c>
      <c r="B38" s="27">
        <v>75</v>
      </c>
      <c r="C38" s="27">
        <v>956</v>
      </c>
      <c r="D38" s="20"/>
      <c r="E38" s="27">
        <v>122</v>
      </c>
      <c r="F38" s="27">
        <v>1929</v>
      </c>
      <c r="G38" s="20"/>
      <c r="H38" s="27">
        <v>36</v>
      </c>
      <c r="I38" s="27">
        <v>304</v>
      </c>
      <c r="J38" s="20"/>
      <c r="K38" s="27">
        <v>1</v>
      </c>
      <c r="L38" s="27">
        <v>10</v>
      </c>
    </row>
    <row r="39" spans="1:12" ht="15" customHeight="1" x14ac:dyDescent="0.2">
      <c r="A39" s="32" t="s">
        <v>47</v>
      </c>
      <c r="B39" s="33">
        <v>49</v>
      </c>
      <c r="C39" s="33">
        <v>572</v>
      </c>
      <c r="D39" s="33"/>
      <c r="E39" s="33">
        <v>7</v>
      </c>
      <c r="F39" s="33">
        <v>64</v>
      </c>
      <c r="G39" s="33"/>
      <c r="H39" s="33">
        <v>8</v>
      </c>
      <c r="I39" s="33">
        <v>33</v>
      </c>
      <c r="J39" s="33"/>
      <c r="K39" s="33">
        <v>4</v>
      </c>
      <c r="L39" s="33">
        <v>17</v>
      </c>
    </row>
    <row r="40" spans="1:12" ht="15" customHeight="1" x14ac:dyDescent="0.2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34" t="s">
        <v>48</v>
      </c>
    </row>
    <row r="41" spans="1:12" ht="15" customHeight="1" x14ac:dyDescent="0.2">
      <c r="A41" s="30" t="s">
        <v>49</v>
      </c>
      <c r="B41" s="20">
        <f>SUM(B42:B44)</f>
        <v>87</v>
      </c>
      <c r="C41" s="20">
        <f t="shared" ref="C41:L41" si="6">SUM(C42:C44)</f>
        <v>972</v>
      </c>
      <c r="D41" s="20"/>
      <c r="E41" s="20">
        <f t="shared" si="6"/>
        <v>242</v>
      </c>
      <c r="F41" s="20">
        <f t="shared" si="6"/>
        <v>3306</v>
      </c>
      <c r="G41" s="20">
        <f t="shared" si="6"/>
        <v>0</v>
      </c>
      <c r="H41" s="20">
        <f t="shared" si="6"/>
        <v>55</v>
      </c>
      <c r="I41" s="20">
        <f t="shared" si="6"/>
        <v>659</v>
      </c>
      <c r="J41" s="20"/>
      <c r="K41" s="20">
        <f t="shared" si="6"/>
        <v>140</v>
      </c>
      <c r="L41" s="20">
        <f t="shared" si="6"/>
        <v>934</v>
      </c>
    </row>
    <row r="42" spans="1:12" ht="15" customHeight="1" x14ac:dyDescent="0.2">
      <c r="A42" s="26" t="s">
        <v>50</v>
      </c>
      <c r="B42" s="27">
        <v>5</v>
      </c>
      <c r="C42" s="27">
        <v>66</v>
      </c>
      <c r="D42" s="27"/>
      <c r="E42" s="27">
        <v>2</v>
      </c>
      <c r="F42" s="27">
        <v>42</v>
      </c>
      <c r="G42" s="27"/>
      <c r="H42" s="27">
        <v>0</v>
      </c>
      <c r="I42" s="27">
        <v>0</v>
      </c>
      <c r="J42" s="27"/>
      <c r="K42" s="27">
        <v>16</v>
      </c>
      <c r="L42" s="27">
        <v>162</v>
      </c>
    </row>
    <row r="43" spans="1:12" ht="15" customHeight="1" x14ac:dyDescent="0.2">
      <c r="A43" s="26" t="s">
        <v>51</v>
      </c>
      <c r="B43" s="27">
        <v>1</v>
      </c>
      <c r="C43" s="27">
        <v>19</v>
      </c>
      <c r="D43" s="27"/>
      <c r="E43" s="27">
        <v>6</v>
      </c>
      <c r="F43" s="27">
        <v>85</v>
      </c>
      <c r="G43" s="27"/>
      <c r="H43" s="27">
        <v>8</v>
      </c>
      <c r="I43" s="27">
        <v>70</v>
      </c>
      <c r="J43" s="27"/>
      <c r="K43" s="27">
        <v>6</v>
      </c>
      <c r="L43" s="27">
        <v>168</v>
      </c>
    </row>
    <row r="44" spans="1:12" s="36" customFormat="1" ht="15" customHeight="1" x14ac:dyDescent="0.2">
      <c r="A44" s="35" t="s">
        <v>52</v>
      </c>
      <c r="B44" s="29">
        <v>81</v>
      </c>
      <c r="C44" s="29">
        <v>887</v>
      </c>
      <c r="D44" s="29"/>
      <c r="E44" s="27">
        <v>234</v>
      </c>
      <c r="F44" s="27">
        <v>3179</v>
      </c>
      <c r="G44" s="27"/>
      <c r="H44" s="27">
        <v>47</v>
      </c>
      <c r="I44" s="27">
        <v>589</v>
      </c>
      <c r="J44" s="27"/>
      <c r="K44" s="27">
        <v>118</v>
      </c>
      <c r="L44" s="27">
        <v>604</v>
      </c>
    </row>
    <row r="45" spans="1:12" ht="15" customHeight="1" x14ac:dyDescent="0.2">
      <c r="A45" s="30" t="s">
        <v>53</v>
      </c>
      <c r="B45" s="20">
        <f>SUM(B46:B48)</f>
        <v>373</v>
      </c>
      <c r="C45" s="20">
        <f>SUM(C46:C48)</f>
        <v>4569</v>
      </c>
      <c r="D45" s="20"/>
      <c r="E45" s="20">
        <f>SUM(E46:E48)</f>
        <v>366</v>
      </c>
      <c r="F45" s="20">
        <f>SUM(F46:F48)</f>
        <v>4573</v>
      </c>
      <c r="G45" s="20">
        <f>SUM(G46:G48)</f>
        <v>0</v>
      </c>
      <c r="H45" s="20">
        <f>SUM(H46:H48)</f>
        <v>75</v>
      </c>
      <c r="I45" s="20">
        <f>SUM(I46:I48)</f>
        <v>532</v>
      </c>
      <c r="J45" s="20"/>
      <c r="K45" s="20">
        <f>SUM(K46:K48)</f>
        <v>22</v>
      </c>
      <c r="L45" s="20">
        <f>SUM(L46:L48)</f>
        <v>145</v>
      </c>
    </row>
    <row r="46" spans="1:12" ht="15" customHeight="1" x14ac:dyDescent="0.2">
      <c r="A46" s="26" t="s">
        <v>54</v>
      </c>
      <c r="B46" s="27">
        <v>170</v>
      </c>
      <c r="C46" s="27">
        <v>2008</v>
      </c>
      <c r="D46" s="27"/>
      <c r="E46" s="27">
        <v>182</v>
      </c>
      <c r="F46" s="27">
        <v>2273</v>
      </c>
      <c r="G46" s="27"/>
      <c r="H46" s="27">
        <v>46</v>
      </c>
      <c r="I46" s="27">
        <v>320</v>
      </c>
      <c r="J46" s="27"/>
      <c r="K46" s="27">
        <v>7</v>
      </c>
      <c r="L46" s="27">
        <v>65</v>
      </c>
    </row>
    <row r="47" spans="1:12" ht="15" customHeight="1" x14ac:dyDescent="0.2">
      <c r="A47" s="26" t="s">
        <v>55</v>
      </c>
      <c r="B47" s="27">
        <v>39</v>
      </c>
      <c r="C47" s="27">
        <v>533</v>
      </c>
      <c r="D47" s="27"/>
      <c r="E47" s="27">
        <v>45</v>
      </c>
      <c r="F47" s="27">
        <v>521</v>
      </c>
      <c r="G47" s="27"/>
      <c r="H47" s="27">
        <v>25</v>
      </c>
      <c r="I47" s="27">
        <v>195</v>
      </c>
      <c r="J47" s="27"/>
      <c r="K47" s="31">
        <v>14</v>
      </c>
      <c r="L47" s="31">
        <v>78</v>
      </c>
    </row>
    <row r="48" spans="1:12" ht="15" customHeight="1" x14ac:dyDescent="0.2">
      <c r="A48" s="26" t="s">
        <v>56</v>
      </c>
      <c r="B48" s="27">
        <v>164</v>
      </c>
      <c r="C48" s="27">
        <v>2028</v>
      </c>
      <c r="D48" s="27"/>
      <c r="E48" s="27">
        <v>139</v>
      </c>
      <c r="F48" s="27">
        <v>1779</v>
      </c>
      <c r="G48" s="27"/>
      <c r="H48" s="27">
        <v>4</v>
      </c>
      <c r="I48" s="27">
        <v>17</v>
      </c>
      <c r="J48" s="27"/>
      <c r="K48" s="31">
        <v>1</v>
      </c>
      <c r="L48" s="31">
        <v>2</v>
      </c>
    </row>
    <row r="49" spans="1:12" ht="15" customHeight="1" x14ac:dyDescent="0.2">
      <c r="A49" s="30" t="s">
        <v>57</v>
      </c>
      <c r="B49" s="20">
        <f t="shared" ref="B49:L49" si="7">SUM(B50:B53)</f>
        <v>140</v>
      </c>
      <c r="C49" s="20">
        <f t="shared" si="7"/>
        <v>1629</v>
      </c>
      <c r="D49" s="20"/>
      <c r="E49" s="20">
        <f t="shared" si="7"/>
        <v>185</v>
      </c>
      <c r="F49" s="20">
        <f t="shared" si="7"/>
        <v>2182</v>
      </c>
      <c r="G49" s="20">
        <f t="shared" si="7"/>
        <v>0</v>
      </c>
      <c r="H49" s="20">
        <f t="shared" si="7"/>
        <v>481</v>
      </c>
      <c r="I49" s="20">
        <f t="shared" si="7"/>
        <v>685</v>
      </c>
      <c r="J49" s="20"/>
      <c r="K49" s="20">
        <f t="shared" si="7"/>
        <v>34</v>
      </c>
      <c r="L49" s="20">
        <f t="shared" si="7"/>
        <v>227</v>
      </c>
    </row>
    <row r="50" spans="1:12" ht="15" customHeight="1" x14ac:dyDescent="0.2">
      <c r="A50" s="26" t="s">
        <v>58</v>
      </c>
      <c r="B50" s="27">
        <v>51</v>
      </c>
      <c r="C50" s="27">
        <v>579</v>
      </c>
      <c r="D50" s="27"/>
      <c r="E50" s="27">
        <v>79</v>
      </c>
      <c r="F50" s="27">
        <v>999</v>
      </c>
      <c r="G50" s="27"/>
      <c r="H50" s="27">
        <v>28</v>
      </c>
      <c r="I50" s="27">
        <v>191</v>
      </c>
      <c r="J50" s="27"/>
      <c r="K50" s="31">
        <v>12</v>
      </c>
      <c r="L50" s="31">
        <v>110</v>
      </c>
    </row>
    <row r="51" spans="1:12" ht="15" customHeight="1" x14ac:dyDescent="0.2">
      <c r="A51" s="26" t="s">
        <v>59</v>
      </c>
      <c r="B51" s="27">
        <v>21</v>
      </c>
      <c r="C51" s="27">
        <v>196</v>
      </c>
      <c r="D51" s="27"/>
      <c r="E51" s="27">
        <v>16</v>
      </c>
      <c r="F51" s="27">
        <v>189</v>
      </c>
      <c r="G51" s="27"/>
      <c r="H51" s="27">
        <v>298</v>
      </c>
      <c r="I51" s="27">
        <v>40</v>
      </c>
      <c r="J51" s="27"/>
      <c r="K51" s="31">
        <v>6</v>
      </c>
      <c r="L51" s="31">
        <v>65</v>
      </c>
    </row>
    <row r="52" spans="1:12" ht="15" customHeight="1" x14ac:dyDescent="0.2">
      <c r="A52" s="35" t="s">
        <v>60</v>
      </c>
      <c r="B52" s="29">
        <v>68</v>
      </c>
      <c r="C52" s="29">
        <v>854</v>
      </c>
      <c r="D52" s="29"/>
      <c r="E52" s="27">
        <v>77</v>
      </c>
      <c r="F52" s="27">
        <v>874</v>
      </c>
      <c r="G52" s="20"/>
      <c r="H52" s="27">
        <v>44</v>
      </c>
      <c r="I52" s="27">
        <v>297</v>
      </c>
      <c r="J52" s="31"/>
      <c r="K52" s="31">
        <v>16</v>
      </c>
      <c r="L52" s="31">
        <v>52</v>
      </c>
    </row>
    <row r="53" spans="1:12" ht="15" customHeight="1" x14ac:dyDescent="0.2">
      <c r="A53" s="26" t="s">
        <v>61</v>
      </c>
      <c r="B53" s="27">
        <v>0</v>
      </c>
      <c r="C53" s="27">
        <v>0</v>
      </c>
      <c r="D53" s="27"/>
      <c r="E53" s="27">
        <v>13</v>
      </c>
      <c r="F53" s="27">
        <v>120</v>
      </c>
      <c r="G53" s="27"/>
      <c r="H53" s="27">
        <v>111</v>
      </c>
      <c r="I53" s="27">
        <v>157</v>
      </c>
      <c r="J53" s="27"/>
      <c r="K53" s="31">
        <v>0</v>
      </c>
      <c r="L53" s="31">
        <v>0</v>
      </c>
    </row>
    <row r="54" spans="1:12" ht="15" customHeight="1" x14ac:dyDescent="0.2">
      <c r="A54" s="23" t="s">
        <v>62</v>
      </c>
      <c r="B54" s="20">
        <f>+B55+B60+B64</f>
        <v>6448</v>
      </c>
      <c r="C54" s="20">
        <f>+C55+C60+C64</f>
        <v>103145</v>
      </c>
      <c r="D54" s="20"/>
      <c r="E54" s="20">
        <f t="shared" ref="E54:L54" si="8">+E55+E60+E64</f>
        <v>2597</v>
      </c>
      <c r="F54" s="20">
        <f t="shared" si="8"/>
        <v>45444</v>
      </c>
      <c r="G54" s="20">
        <f t="shared" si="8"/>
        <v>0</v>
      </c>
      <c r="H54" s="20">
        <f t="shared" si="8"/>
        <v>696</v>
      </c>
      <c r="I54" s="20">
        <f t="shared" si="8"/>
        <v>5864</v>
      </c>
      <c r="J54" s="20"/>
      <c r="K54" s="20">
        <f t="shared" si="8"/>
        <v>386</v>
      </c>
      <c r="L54" s="20">
        <f t="shared" si="8"/>
        <v>7179</v>
      </c>
    </row>
    <row r="55" spans="1:12" ht="15" customHeight="1" x14ac:dyDescent="0.2">
      <c r="A55" s="30" t="s">
        <v>62</v>
      </c>
      <c r="B55" s="20">
        <f t="shared" ref="B55:L55" si="9">SUM(B56:B59)</f>
        <v>5865</v>
      </c>
      <c r="C55" s="20">
        <f t="shared" si="9"/>
        <v>93585</v>
      </c>
      <c r="D55" s="20"/>
      <c r="E55" s="20">
        <f t="shared" si="9"/>
        <v>2236</v>
      </c>
      <c r="F55" s="20">
        <f t="shared" si="9"/>
        <v>39304</v>
      </c>
      <c r="G55" s="20">
        <f t="shared" si="9"/>
        <v>0</v>
      </c>
      <c r="H55" s="20">
        <f t="shared" si="9"/>
        <v>459</v>
      </c>
      <c r="I55" s="20">
        <f t="shared" si="9"/>
        <v>3786</v>
      </c>
      <c r="J55" s="20"/>
      <c r="K55" s="20">
        <f t="shared" si="9"/>
        <v>292</v>
      </c>
      <c r="L55" s="20">
        <f t="shared" si="9"/>
        <v>5378</v>
      </c>
    </row>
    <row r="56" spans="1:12" ht="15" customHeight="1" x14ac:dyDescent="0.2">
      <c r="A56" s="26" t="s">
        <v>63</v>
      </c>
      <c r="B56" s="27">
        <v>870</v>
      </c>
      <c r="C56" s="27">
        <v>15483</v>
      </c>
      <c r="D56" s="27"/>
      <c r="E56" s="27">
        <v>669</v>
      </c>
      <c r="F56" s="27">
        <v>12976</v>
      </c>
      <c r="G56" s="27"/>
      <c r="H56" s="27">
        <v>214</v>
      </c>
      <c r="I56" s="27">
        <v>1606</v>
      </c>
      <c r="J56" s="27"/>
      <c r="K56" s="31">
        <v>28</v>
      </c>
      <c r="L56" s="31">
        <v>331</v>
      </c>
    </row>
    <row r="57" spans="1:12" ht="15" customHeight="1" x14ac:dyDescent="0.2">
      <c r="A57" s="26" t="s">
        <v>64</v>
      </c>
      <c r="B57" s="27">
        <v>967</v>
      </c>
      <c r="C57" s="27">
        <v>16745</v>
      </c>
      <c r="D57" s="27"/>
      <c r="E57" s="27">
        <v>689</v>
      </c>
      <c r="F57" s="27">
        <v>12776</v>
      </c>
      <c r="G57" s="27"/>
      <c r="H57" s="27">
        <v>0</v>
      </c>
      <c r="I57" s="27">
        <v>0</v>
      </c>
      <c r="J57" s="27"/>
      <c r="K57" s="31">
        <v>126</v>
      </c>
      <c r="L57" s="31">
        <v>2629</v>
      </c>
    </row>
    <row r="58" spans="1:12" ht="15" customHeight="1" x14ac:dyDescent="0.2">
      <c r="A58" s="26" t="s">
        <v>65</v>
      </c>
      <c r="B58" s="27">
        <v>3780</v>
      </c>
      <c r="C58" s="27">
        <v>57241</v>
      </c>
      <c r="D58" s="27"/>
      <c r="E58" s="27">
        <v>610</v>
      </c>
      <c r="F58" s="27">
        <v>9032</v>
      </c>
      <c r="G58" s="27"/>
      <c r="H58" s="27">
        <v>87</v>
      </c>
      <c r="I58" s="27">
        <v>771</v>
      </c>
      <c r="J58" s="27"/>
      <c r="K58" s="31">
        <v>137</v>
      </c>
      <c r="L58" s="31">
        <v>2415</v>
      </c>
    </row>
    <row r="59" spans="1:12" ht="15" customHeight="1" x14ac:dyDescent="0.2">
      <c r="A59" s="26" t="s">
        <v>66</v>
      </c>
      <c r="B59" s="27">
        <v>248</v>
      </c>
      <c r="C59" s="27">
        <v>4116</v>
      </c>
      <c r="D59" s="27"/>
      <c r="E59" s="27">
        <v>268</v>
      </c>
      <c r="F59" s="27">
        <v>4520</v>
      </c>
      <c r="G59" s="27"/>
      <c r="H59" s="27">
        <v>158</v>
      </c>
      <c r="I59" s="27">
        <v>1409</v>
      </c>
      <c r="J59" s="27"/>
      <c r="K59" s="31">
        <v>1</v>
      </c>
      <c r="L59" s="31">
        <v>3</v>
      </c>
    </row>
    <row r="60" spans="1:12" ht="15" customHeight="1" x14ac:dyDescent="0.2">
      <c r="A60" s="30" t="s">
        <v>67</v>
      </c>
      <c r="B60" s="20">
        <f t="shared" ref="B60:L60" si="10">SUM(B61:B63)</f>
        <v>538</v>
      </c>
      <c r="C60" s="20">
        <f t="shared" si="10"/>
        <v>8770</v>
      </c>
      <c r="D60" s="20"/>
      <c r="E60" s="20">
        <f t="shared" si="10"/>
        <v>355</v>
      </c>
      <c r="F60" s="20">
        <f t="shared" si="10"/>
        <v>6043</v>
      </c>
      <c r="G60" s="20">
        <f t="shared" si="10"/>
        <v>0</v>
      </c>
      <c r="H60" s="20">
        <f t="shared" si="10"/>
        <v>234</v>
      </c>
      <c r="I60" s="20">
        <f t="shared" si="10"/>
        <v>2040</v>
      </c>
      <c r="J60" s="20"/>
      <c r="K60" s="20">
        <f t="shared" si="10"/>
        <v>93</v>
      </c>
      <c r="L60" s="20">
        <f t="shared" si="10"/>
        <v>1800</v>
      </c>
    </row>
    <row r="61" spans="1:12" ht="15" customHeight="1" x14ac:dyDescent="0.2">
      <c r="A61" s="26" t="s">
        <v>68</v>
      </c>
      <c r="B61" s="27">
        <v>44</v>
      </c>
      <c r="C61" s="27">
        <v>736</v>
      </c>
      <c r="D61" s="27"/>
      <c r="E61" s="27">
        <v>32</v>
      </c>
      <c r="F61" s="27">
        <v>520</v>
      </c>
      <c r="G61" s="27"/>
      <c r="H61" s="27">
        <v>38</v>
      </c>
      <c r="I61" s="27">
        <v>325</v>
      </c>
      <c r="J61" s="27"/>
      <c r="K61" s="31">
        <v>5</v>
      </c>
      <c r="L61" s="31">
        <v>50</v>
      </c>
    </row>
    <row r="62" spans="1:12" ht="15" customHeight="1" x14ac:dyDescent="0.2">
      <c r="A62" s="26" t="s">
        <v>69</v>
      </c>
      <c r="B62" s="31">
        <v>371</v>
      </c>
      <c r="C62" s="31">
        <v>6193</v>
      </c>
      <c r="D62" s="31"/>
      <c r="E62" s="31">
        <v>192</v>
      </c>
      <c r="F62" s="31">
        <v>3438</v>
      </c>
      <c r="G62" s="31"/>
      <c r="H62" s="31">
        <v>161</v>
      </c>
      <c r="I62" s="27">
        <v>1368</v>
      </c>
      <c r="J62" s="27"/>
      <c r="K62" s="31">
        <v>21</v>
      </c>
      <c r="L62" s="31">
        <v>260</v>
      </c>
    </row>
    <row r="63" spans="1:12" ht="15" customHeight="1" x14ac:dyDescent="0.2">
      <c r="A63" s="26" t="s">
        <v>70</v>
      </c>
      <c r="B63" s="31">
        <v>123</v>
      </c>
      <c r="C63" s="31">
        <v>1841</v>
      </c>
      <c r="D63" s="31"/>
      <c r="E63" s="31">
        <v>131</v>
      </c>
      <c r="F63" s="31">
        <v>2085</v>
      </c>
      <c r="G63" s="31"/>
      <c r="H63" s="31">
        <v>35</v>
      </c>
      <c r="I63" s="27">
        <v>347</v>
      </c>
      <c r="J63" s="27"/>
      <c r="K63" s="31">
        <v>67</v>
      </c>
      <c r="L63" s="31">
        <v>1490</v>
      </c>
    </row>
    <row r="64" spans="1:12" ht="15" customHeight="1" x14ac:dyDescent="0.2">
      <c r="A64" s="37" t="s">
        <v>71</v>
      </c>
      <c r="B64" s="22">
        <f>SUM(B65)</f>
        <v>45</v>
      </c>
      <c r="C64" s="22">
        <f t="shared" ref="C64:L64" si="11">+C65</f>
        <v>790</v>
      </c>
      <c r="D64" s="22"/>
      <c r="E64" s="22">
        <f t="shared" si="11"/>
        <v>6</v>
      </c>
      <c r="F64" s="22">
        <f t="shared" si="11"/>
        <v>97</v>
      </c>
      <c r="G64" s="22">
        <f t="shared" si="11"/>
        <v>0</v>
      </c>
      <c r="H64" s="22">
        <f t="shared" si="11"/>
        <v>3</v>
      </c>
      <c r="I64" s="22">
        <f t="shared" si="11"/>
        <v>38</v>
      </c>
      <c r="J64" s="22"/>
      <c r="K64" s="22">
        <f t="shared" si="11"/>
        <v>1</v>
      </c>
      <c r="L64" s="22">
        <f t="shared" si="11"/>
        <v>1</v>
      </c>
    </row>
    <row r="65" spans="1:12" ht="15" customHeight="1" x14ac:dyDescent="0.2">
      <c r="A65" s="32" t="s">
        <v>72</v>
      </c>
      <c r="B65" s="38">
        <v>45</v>
      </c>
      <c r="C65" s="38">
        <v>790</v>
      </c>
      <c r="D65" s="38"/>
      <c r="E65" s="38">
        <v>6</v>
      </c>
      <c r="F65" s="38">
        <v>97</v>
      </c>
      <c r="G65" s="38"/>
      <c r="H65" s="38">
        <v>3</v>
      </c>
      <c r="I65" s="33">
        <v>38</v>
      </c>
      <c r="J65" s="33"/>
      <c r="K65" s="38">
        <v>1</v>
      </c>
      <c r="L65" s="38">
        <v>1</v>
      </c>
    </row>
    <row r="66" spans="1:12" ht="15" customHeight="1" x14ac:dyDescent="0.2">
      <c r="A66" s="39"/>
      <c r="B66" s="39"/>
      <c r="C66" s="39"/>
      <c r="D66" s="39"/>
      <c r="E66" s="40"/>
      <c r="F66" s="40"/>
      <c r="G66" s="41"/>
      <c r="H66" s="40"/>
      <c r="I66" s="42"/>
      <c r="J66" s="43"/>
      <c r="K66" s="44"/>
      <c r="L66" s="40"/>
    </row>
    <row r="67" spans="1:12" x14ac:dyDescent="0.2">
      <c r="A67" s="45" t="s">
        <v>73</v>
      </c>
      <c r="B67" s="45"/>
      <c r="C67" s="45"/>
      <c r="D67" s="46"/>
      <c r="E67" s="47"/>
      <c r="F67" s="47"/>
      <c r="G67" s="47"/>
      <c r="H67" s="47"/>
      <c r="I67" s="48"/>
      <c r="J67" s="48"/>
      <c r="K67" s="47"/>
      <c r="L67" s="47"/>
    </row>
    <row r="68" spans="1:12" x14ac:dyDescent="0.2">
      <c r="A68" s="45" t="s">
        <v>74</v>
      </c>
      <c r="D68" s="39"/>
      <c r="E68" s="49"/>
      <c r="F68" s="49"/>
      <c r="G68" s="50"/>
      <c r="H68" s="49"/>
      <c r="I68" s="51"/>
      <c r="J68" s="50"/>
      <c r="K68" s="51"/>
      <c r="L68" s="49"/>
    </row>
    <row r="69" spans="1:12" ht="22.5" customHeight="1" x14ac:dyDescent="0.2">
      <c r="A69" s="52"/>
      <c r="E69" s="40"/>
      <c r="F69" s="40"/>
      <c r="G69" s="41"/>
      <c r="H69" s="40"/>
      <c r="I69" s="42"/>
      <c r="J69" s="43"/>
      <c r="K69" s="44"/>
      <c r="L69" s="40"/>
    </row>
    <row r="70" spans="1:12" ht="24" customHeight="1" x14ac:dyDescent="0.2">
      <c r="A70" s="52"/>
      <c r="E70" s="40"/>
      <c r="F70" s="40"/>
      <c r="G70" s="41"/>
      <c r="H70" s="40"/>
      <c r="I70" s="42"/>
      <c r="J70" s="43"/>
      <c r="K70" s="44"/>
      <c r="L70" s="40"/>
    </row>
    <row r="71" spans="1:12" x14ac:dyDescent="0.2">
      <c r="A71" s="52"/>
      <c r="E71" s="40"/>
      <c r="F71" s="40"/>
      <c r="G71" s="41"/>
      <c r="H71" s="40"/>
      <c r="I71" s="42"/>
      <c r="J71" s="43"/>
      <c r="K71" s="44"/>
      <c r="L71" s="40"/>
    </row>
    <row r="72" spans="1:12" x14ac:dyDescent="0.2">
      <c r="A72" s="52"/>
      <c r="E72" s="39"/>
      <c r="F72" s="39"/>
      <c r="G72" s="39"/>
      <c r="H72" s="39"/>
      <c r="I72" s="39"/>
      <c r="J72" s="39"/>
      <c r="K72" s="39"/>
      <c r="L72" s="39"/>
    </row>
    <row r="73" spans="1:12" x14ac:dyDescent="0.2">
      <c r="A73" s="52"/>
      <c r="B73" s="2"/>
      <c r="C73" s="2"/>
      <c r="D73" s="2"/>
      <c r="E73" s="39"/>
      <c r="F73" s="39"/>
      <c r="G73" s="39"/>
      <c r="H73" s="39"/>
      <c r="I73" s="39"/>
      <c r="J73" s="39"/>
      <c r="K73" s="39"/>
      <c r="L73" s="39"/>
    </row>
    <row r="74" spans="1:12" x14ac:dyDescent="0.2">
      <c r="A74" s="52"/>
      <c r="B74" s="2"/>
      <c r="C74" s="2"/>
      <c r="D74" s="2"/>
      <c r="E74" s="39"/>
      <c r="F74" s="39"/>
      <c r="G74" s="39"/>
      <c r="H74" s="39"/>
      <c r="I74" s="39"/>
      <c r="J74" s="39"/>
      <c r="K74" s="39"/>
      <c r="L74" s="39"/>
    </row>
    <row r="75" spans="1:12" x14ac:dyDescent="0.2">
      <c r="A75" s="52"/>
      <c r="B75" s="2"/>
      <c r="C75" s="2"/>
      <c r="D75" s="2"/>
    </row>
    <row r="76" spans="1:12" x14ac:dyDescent="0.2">
      <c r="A76" s="52"/>
      <c r="B76" s="2"/>
      <c r="C76" s="2"/>
      <c r="D76" s="2"/>
    </row>
    <row r="77" spans="1:12" x14ac:dyDescent="0.2">
      <c r="A77" s="52"/>
      <c r="B77" s="2"/>
      <c r="C77" s="2"/>
      <c r="D77" s="2"/>
    </row>
    <row r="78" spans="1:12" x14ac:dyDescent="0.2">
      <c r="A78" s="52"/>
      <c r="B78" s="2"/>
      <c r="C78" s="2"/>
      <c r="D78" s="2"/>
    </row>
    <row r="79" spans="1:12" x14ac:dyDescent="0.2">
      <c r="A79" s="5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2">
      <c r="A80" s="5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2">
      <c r="A81" s="5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">
      <c r="A82" s="5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2">
      <c r="A83" s="5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2.75" customHeight="1" x14ac:dyDescent="0.2">
      <c r="A84" s="5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8" customHeight="1" x14ac:dyDescent="0.2">
      <c r="A85" s="5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">
      <c r="A86" s="5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2">
      <c r="A87" s="5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2">
      <c r="A88" s="5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2">
      <c r="A89" s="5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">
      <c r="A90" s="5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2">
      <c r="A91" s="5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2">
      <c r="A92" s="5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2">
      <c r="A93" s="5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">
      <c r="A94" s="5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">
      <c r="A95" s="5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">
      <c r="A96" s="5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">
      <c r="A97" s="5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">
      <c r="A98" s="5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">
      <c r="A99" s="5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">
      <c r="A100" s="5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">
      <c r="A101" s="5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">
      <c r="A102" s="5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">
      <c r="A103" s="5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">
      <c r="A104" s="5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">
      <c r="A105" s="5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">
      <c r="A106" s="5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">
      <c r="A107" s="5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">
      <c r="A108" s="5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">
      <c r="A109" s="5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">
      <c r="A110" s="5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x14ac:dyDescent="0.2">
      <c r="A111" s="5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">
      <c r="A112" s="5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x14ac:dyDescent="0.2">
      <c r="A113" s="5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">
      <c r="A114" s="5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x14ac:dyDescent="0.2">
      <c r="A115" s="5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">
      <c r="A116" s="5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">
      <c r="A117" s="5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">
      <c r="A118" s="5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x14ac:dyDescent="0.2">
      <c r="A119" s="5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x14ac:dyDescent="0.2">
      <c r="A120" s="5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x14ac:dyDescent="0.2">
      <c r="A121" s="5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">
      <c r="A122" s="5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">
      <c r="A123" s="5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">
      <c r="A124" s="5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">
      <c r="A125" s="5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">
      <c r="A126" s="5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">
      <c r="A127" s="5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">
      <c r="A128" s="5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">
      <c r="A129" s="5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">
      <c r="A130" s="5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x14ac:dyDescent="0.2">
      <c r="A131" s="5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">
      <c r="A132" s="5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">
      <c r="A133" s="5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">
      <c r="A134" s="5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">
      <c r="A135" s="5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x14ac:dyDescent="0.2">
      <c r="A136" s="5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x14ac:dyDescent="0.2">
      <c r="E137" s="2"/>
      <c r="F137" s="2"/>
      <c r="G137" s="2"/>
      <c r="H137" s="2"/>
      <c r="I137" s="2"/>
      <c r="J137" s="2"/>
      <c r="K137" s="2"/>
      <c r="L137" s="2"/>
    </row>
    <row r="138" spans="1:12" x14ac:dyDescent="0.2">
      <c r="E138" s="2"/>
      <c r="F138" s="2"/>
      <c r="G138" s="2"/>
      <c r="H138" s="2"/>
      <c r="I138" s="2"/>
      <c r="J138" s="2"/>
      <c r="K138" s="2"/>
      <c r="L138" s="2"/>
    </row>
    <row r="139" spans="1:12" x14ac:dyDescent="0.2">
      <c r="E139" s="2"/>
      <c r="F139" s="2"/>
      <c r="G139" s="2"/>
      <c r="H139" s="2"/>
      <c r="I139" s="2"/>
      <c r="J139" s="2"/>
      <c r="K139" s="2"/>
      <c r="L139" s="2"/>
    </row>
    <row r="140" spans="1:12" x14ac:dyDescent="0.2">
      <c r="E140" s="2"/>
      <c r="F140" s="2"/>
      <c r="G140" s="2"/>
      <c r="H140" s="2"/>
      <c r="I140" s="2"/>
      <c r="J140" s="2"/>
      <c r="K140" s="2"/>
      <c r="L140" s="2"/>
    </row>
    <row r="141" spans="1:12" x14ac:dyDescent="0.2">
      <c r="E141" s="2"/>
      <c r="F141" s="2"/>
      <c r="G141" s="2"/>
      <c r="H141" s="2"/>
      <c r="I141" s="2"/>
      <c r="J141" s="2"/>
      <c r="K141" s="2"/>
      <c r="L141" s="2"/>
    </row>
    <row r="142" spans="1:12" x14ac:dyDescent="0.2">
      <c r="E142" s="2"/>
      <c r="F142" s="2"/>
      <c r="G142" s="2"/>
      <c r="H142" s="2"/>
      <c r="I142" s="2"/>
      <c r="J142" s="2"/>
      <c r="K142" s="2"/>
      <c r="L142" s="2"/>
    </row>
  </sheetData>
  <mergeCells count="7">
    <mergeCell ref="A1:L1"/>
    <mergeCell ref="A2:L2"/>
    <mergeCell ref="A3:L3"/>
    <mergeCell ref="B5:C6"/>
    <mergeCell ref="E5:F6"/>
    <mergeCell ref="H5:I6"/>
    <mergeCell ref="K5:L6"/>
  </mergeCells>
  <printOptions horizontalCentered="1"/>
  <pageMargins left="0.15748031496062992" right="0.15748031496062992" top="0.59055118110236227" bottom="0.59055118110236227" header="0" footer="0"/>
  <pageSetup scale="80" firstPageNumber="0" fitToWidth="0" fitToHeight="0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GT 1.5.</vt:lpstr>
      <vt:lpstr>'GT 1.5.'!Área_de_impresión</vt:lpstr>
      <vt:lpstr>'GT 1.5.'!Títulos_a_imprimir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Madrigal Castro</dc:creator>
  <cp:lastModifiedBy>Nuria Madrigal Castro</cp:lastModifiedBy>
  <dcterms:created xsi:type="dcterms:W3CDTF">2015-07-16T20:35:22Z</dcterms:created>
  <dcterms:modified xsi:type="dcterms:W3CDTF">2015-07-16T20:37:49Z</dcterms:modified>
</cp:coreProperties>
</file>